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/>
  </bookViews>
  <sheets>
    <sheet name="02" sheetId="46" r:id="rId1"/>
  </sheets>
  <externalReferences>
    <externalReference r:id="rId2"/>
  </externalReferences>
  <definedNames>
    <definedName name="_xlnm.Print_Area" localSheetId="0">'02'!$A$1:$M$26</definedName>
  </definedNames>
  <calcPr calcId="145621"/>
</workbook>
</file>

<file path=xl/calcChain.xml><?xml version="1.0" encoding="utf-8"?>
<calcChain xmlns="http://schemas.openxmlformats.org/spreadsheetml/2006/main">
  <c r="L25" i="46" l="1"/>
  <c r="H25" i="46"/>
  <c r="I25" i="46" s="1"/>
  <c r="G25" i="46"/>
  <c r="D25" i="46"/>
  <c r="W24" i="46"/>
  <c r="U24" i="46"/>
  <c r="U26" i="46" s="1"/>
  <c r="U28" i="46" s="1"/>
  <c r="T24" i="46"/>
  <c r="T26" i="46" s="1"/>
  <c r="T28" i="46" s="1"/>
  <c r="S24" i="46"/>
  <c r="R24" i="46"/>
  <c r="Q24" i="46"/>
  <c r="P24" i="46"/>
  <c r="O24" i="46"/>
  <c r="N24" i="46"/>
  <c r="L24" i="46"/>
  <c r="L26" i="46" s="1"/>
  <c r="H24" i="46"/>
  <c r="H26" i="46" s="1"/>
  <c r="I26" i="46" s="1"/>
  <c r="G24" i="46"/>
  <c r="G26" i="46" s="1"/>
  <c r="D24" i="46"/>
  <c r="C24" i="46"/>
  <c r="C26" i="46" s="1"/>
  <c r="D26" i="46" s="1"/>
  <c r="K23" i="46"/>
  <c r="I23" i="46"/>
  <c r="M23" i="46" s="1"/>
  <c r="F23" i="46"/>
  <c r="D23" i="46"/>
  <c r="K22" i="46"/>
  <c r="I22" i="46"/>
  <c r="M22" i="46" s="1"/>
  <c r="F22" i="46"/>
  <c r="D22" i="46"/>
  <c r="K21" i="46"/>
  <c r="I21" i="46"/>
  <c r="M21" i="46" s="1"/>
  <c r="F21" i="46"/>
  <c r="D21" i="46"/>
  <c r="K20" i="46"/>
  <c r="I20" i="46"/>
  <c r="M20" i="46" s="1"/>
  <c r="F20" i="46"/>
  <c r="D20" i="46"/>
  <c r="K19" i="46"/>
  <c r="I19" i="46"/>
  <c r="M19" i="46" s="1"/>
  <c r="F19" i="46"/>
  <c r="D19" i="46"/>
  <c r="K18" i="46"/>
  <c r="I18" i="46"/>
  <c r="M18" i="46" s="1"/>
  <c r="F18" i="46"/>
  <c r="D18" i="46"/>
  <c r="K17" i="46"/>
  <c r="I17" i="46"/>
  <c r="M17" i="46" s="1"/>
  <c r="F17" i="46"/>
  <c r="D17" i="46"/>
  <c r="K16" i="46"/>
  <c r="I16" i="46"/>
  <c r="M16" i="46" s="1"/>
  <c r="F16" i="46"/>
  <c r="D16" i="46"/>
  <c r="K15" i="46"/>
  <c r="I15" i="46"/>
  <c r="M15" i="46" s="1"/>
  <c r="F15" i="46"/>
  <c r="D15" i="46"/>
  <c r="K14" i="46"/>
  <c r="I14" i="46"/>
  <c r="M14" i="46" s="1"/>
  <c r="F14" i="46"/>
  <c r="D14" i="46"/>
  <c r="AE13" i="46"/>
  <c r="K13" i="46"/>
  <c r="I13" i="46"/>
  <c r="M13" i="46" s="1"/>
  <c r="F13" i="46"/>
  <c r="D13" i="46"/>
  <c r="K12" i="46"/>
  <c r="I12" i="46"/>
  <c r="M12" i="46" s="1"/>
  <c r="F12" i="46"/>
  <c r="D12" i="46"/>
  <c r="AE11" i="46"/>
  <c r="K11" i="46"/>
  <c r="I11" i="46"/>
  <c r="M11" i="46" s="1"/>
  <c r="F11" i="46"/>
  <c r="D11" i="46"/>
  <c r="K10" i="46"/>
  <c r="I10" i="46"/>
  <c r="M10" i="46" s="1"/>
  <c r="F10" i="46"/>
  <c r="D10" i="46"/>
  <c r="K9" i="46"/>
  <c r="I9" i="46"/>
  <c r="M9" i="46" s="1"/>
  <c r="F9" i="46"/>
  <c r="D9" i="46"/>
  <c r="K8" i="46"/>
  <c r="I8" i="46"/>
  <c r="M8" i="46" s="1"/>
  <c r="F8" i="46"/>
  <c r="D8" i="46"/>
  <c r="K7" i="46"/>
  <c r="I7" i="46"/>
  <c r="M7" i="46" s="1"/>
  <c r="F7" i="46"/>
  <c r="D7" i="46"/>
  <c r="K6" i="46"/>
  <c r="K24" i="46" s="1"/>
  <c r="J24" i="46" s="1"/>
  <c r="I6" i="46"/>
  <c r="M6" i="46" s="1"/>
  <c r="F6" i="46"/>
  <c r="F24" i="46" s="1"/>
  <c r="E24" i="46" s="1"/>
  <c r="D6" i="46"/>
  <c r="I24" i="46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<sst xmlns="http://schemas.openxmlformats.org/spreadsheetml/2006/main" count="78" uniqueCount="66">
  <si>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</si>
  <si>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</si>
  <si>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</si>
  <si>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</si>
  <si>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</si>
  <si>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</si>
  <si>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</si>
  <si>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</si>
  <si>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</si>
  <si>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</si>
  <si>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</si>
  <si>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</si>
  <si>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</si>
  <si>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</si>
  <si>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</si>
  <si>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</si>
  <si>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</si>
  <si>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</si>
  <si>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</si>
  <si>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</si>
  <si>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</si>
  <si>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</si>
  <si>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</si>
  <si>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</si>
  <si>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</si>
  <si>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</si>
  <si>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</si>
  <si>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</si>
  <si>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</si>
  <si>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</si>
  <si>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</si>
  <si>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</si>
  <si>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</si>
  <si>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</si>
  <si>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</si>
  <si>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</si>
  <si>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</si>
  <si>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</si>
  <si>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</si>
  <si>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</si>
  <si>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</si>
  <si>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</si>
  <si>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</si>
  <si>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</si>
  <si>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</si>
  <si>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</si>
  <si>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</si>
  <si>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</si>
  <si>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</si>
  <si>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</si>
  <si>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</si>
  <si>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</si>
  <si>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</si>
  <si>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</si>
  <si>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</si>
  <si>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</si>
  <si>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</si>
  <si>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</si>
  <si>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</si>
  <si>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</si>
  <si>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</si>
  <si>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</si>
  <si>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</si>
  <si>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</si>
  <si>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</si>
  <si>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2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</si>
</sst>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"/>
      <sheetName val="ЗК"/>
      <sheetName val="удоб под 2020"/>
      <sheetName val="удоб(2019) "/>
      <sheetName val="молоко"/>
      <sheetName val="КФХ"/>
      <sheetName val="по фермам МАЙ"/>
      <sheetName val="осемен"/>
    </sheetNames>
    <sheetDataSet>
      <sheetData sheetId="0"/>
      <sheetData sheetId="1"/>
      <sheetData sheetId="2"/>
      <sheetData sheetId="3"/>
      <sheetData sheetId="4"/>
      <sheetData sheetId="5">
        <row r="38">
          <cell r="E38">
            <v>1384</v>
          </cell>
          <cell r="F38">
            <v>234.81999999999996</v>
          </cell>
          <cell r="H38">
            <v>1414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topLeftCell="A13" zoomScale="70" zoomScaleNormal="75" zoomScaleSheetLayoutView="70" zoomScalePageLayoutView="75" workbookViewId="0">
      <selection activeCell="H24" sqref="H24"/>
    </sheetView>
  </sheetViews>
  <sheetFormatPr defaultRowHeight="13.2" x14ac:dyDescent="0.25"/>
  <cols>
    <col min="1" max="1" width="5.5546875" style="1" customWidth="1"/>
    <col min="2" max="2" width="34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195.99</v>
      </c>
      <c r="D6" s="30">
        <f t="shared" ref="D6:D26" si="0">C6/G6*100</f>
        <v>15.934146341463414</v>
      </c>
      <c r="E6" s="31">
        <v>92</v>
      </c>
      <c r="F6" s="32">
        <f t="shared" ref="F6:F23" si="1">C6*E6/100</f>
        <v>180.31080000000003</v>
      </c>
      <c r="G6" s="33">
        <v>1230</v>
      </c>
      <c r="H6" s="34">
        <v>199.13</v>
      </c>
      <c r="I6" s="35">
        <f t="shared" ref="I6:I26" si="2">H6/L6*100</f>
        <v>16.189430894308941</v>
      </c>
      <c r="J6" s="36">
        <v>94</v>
      </c>
      <c r="K6" s="32">
        <f t="shared" ref="K6:K23" si="3">H6*J6/100</f>
        <v>187.18220000000002</v>
      </c>
      <c r="L6" s="33">
        <v>1230</v>
      </c>
      <c r="M6" s="37">
        <f>RANK(I6,I6:I23)</f>
        <v>10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36.6" customHeight="1" x14ac:dyDescent="0.35">
      <c r="A7" s="27">
        <v>2</v>
      </c>
      <c r="B7" s="28" t="s">
        <v>22</v>
      </c>
      <c r="C7" s="29">
        <v>88.11</v>
      </c>
      <c r="D7" s="30">
        <f t="shared" si="0"/>
        <v>13.660465116279068</v>
      </c>
      <c r="E7" s="31">
        <v>92</v>
      </c>
      <c r="F7" s="32">
        <f t="shared" si="1"/>
        <v>81.061199999999999</v>
      </c>
      <c r="G7" s="33">
        <v>645</v>
      </c>
      <c r="H7" s="34">
        <v>110.32</v>
      </c>
      <c r="I7" s="35">
        <f t="shared" si="2"/>
        <v>17.103875968992245</v>
      </c>
      <c r="J7" s="36">
        <v>98</v>
      </c>
      <c r="K7" s="32">
        <f t="shared" si="3"/>
        <v>108.11359999999999</v>
      </c>
      <c r="L7" s="33">
        <v>645</v>
      </c>
      <c r="M7" s="37">
        <f>RANK(I7,I6:I23)</f>
        <v>6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145.6</v>
      </c>
      <c r="D8" s="30">
        <f t="shared" si="0"/>
        <v>18.2</v>
      </c>
      <c r="E8" s="31">
        <v>96</v>
      </c>
      <c r="F8" s="32">
        <f t="shared" si="1"/>
        <v>139.77599999999998</v>
      </c>
      <c r="G8" s="33">
        <v>800</v>
      </c>
      <c r="H8" s="34">
        <v>159.22999999999999</v>
      </c>
      <c r="I8" s="35">
        <f t="shared" si="2"/>
        <v>19.706683168316829</v>
      </c>
      <c r="J8" s="42">
        <v>96</v>
      </c>
      <c r="K8" s="32">
        <f t="shared" si="3"/>
        <v>152.86079999999998</v>
      </c>
      <c r="L8" s="33">
        <v>808</v>
      </c>
      <c r="M8" s="37">
        <f>RANK(I8,I6:I23)</f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25.24</v>
      </c>
      <c r="D9" s="30">
        <f t="shared" si="0"/>
        <v>9.1781818181818178</v>
      </c>
      <c r="E9" s="31">
        <v>96</v>
      </c>
      <c r="F9" s="32">
        <f t="shared" si="1"/>
        <v>24.230399999999999</v>
      </c>
      <c r="G9" s="33">
        <v>275</v>
      </c>
      <c r="H9" s="34">
        <v>27.31</v>
      </c>
      <c r="I9" s="35">
        <f t="shared" si="2"/>
        <v>9.1644295302013408</v>
      </c>
      <c r="J9" s="36">
        <v>97.8</v>
      </c>
      <c r="K9" s="32">
        <f t="shared" si="3"/>
        <v>26.709179999999996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90.41</v>
      </c>
      <c r="D10" s="30">
        <f t="shared" si="0"/>
        <v>16.408348457350272</v>
      </c>
      <c r="E10" s="31">
        <v>85</v>
      </c>
      <c r="F10" s="32">
        <f t="shared" si="1"/>
        <v>76.848500000000001</v>
      </c>
      <c r="G10" s="33">
        <v>551</v>
      </c>
      <c r="H10" s="34">
        <v>87.06</v>
      </c>
      <c r="I10" s="35">
        <f t="shared" si="2"/>
        <v>15.800362976406534</v>
      </c>
      <c r="J10" s="42">
        <v>89</v>
      </c>
      <c r="K10" s="32">
        <f t="shared" si="3"/>
        <v>77.483400000000003</v>
      </c>
      <c r="L10" s="33">
        <v>551</v>
      </c>
      <c r="M10" s="37">
        <f>RANK(I10,I6:I23)</f>
        <v>12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68.3</v>
      </c>
      <c r="D11" s="30">
        <f t="shared" si="0"/>
        <v>19.07821229050279</v>
      </c>
      <c r="E11" s="31">
        <v>90</v>
      </c>
      <c r="F11" s="32">
        <f t="shared" si="1"/>
        <v>61.47</v>
      </c>
      <c r="G11" s="33">
        <v>358</v>
      </c>
      <c r="H11" s="34">
        <v>60.5</v>
      </c>
      <c r="I11" s="35">
        <f t="shared" si="2"/>
        <v>16.899441340782122</v>
      </c>
      <c r="J11" s="36">
        <v>90</v>
      </c>
      <c r="K11" s="32">
        <f t="shared" si="3"/>
        <v>54.45</v>
      </c>
      <c r="L11" s="33">
        <v>358</v>
      </c>
      <c r="M11" s="37">
        <f>RANK(I11,I6:I23)</f>
        <v>7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43.3</v>
      </c>
      <c r="D12" s="30">
        <f t="shared" si="0"/>
        <v>18.041666666666664</v>
      </c>
      <c r="E12" s="31">
        <v>95</v>
      </c>
      <c r="F12" s="32">
        <f t="shared" si="1"/>
        <v>41.134999999999998</v>
      </c>
      <c r="G12" s="33">
        <v>240</v>
      </c>
      <c r="H12" s="34">
        <v>43.4</v>
      </c>
      <c r="I12" s="35">
        <f t="shared" si="2"/>
        <v>19.288888888888888</v>
      </c>
      <c r="J12" s="42">
        <v>92</v>
      </c>
      <c r="K12" s="32">
        <f t="shared" si="3"/>
        <v>39.927999999999997</v>
      </c>
      <c r="L12" s="33">
        <v>225</v>
      </c>
      <c r="M12" s="37">
        <f>RANK(I12,I6:I23)</f>
        <v>2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113.64</v>
      </c>
      <c r="D13" s="30">
        <f t="shared" si="0"/>
        <v>16.234285714285715</v>
      </c>
      <c r="E13" s="31">
        <v>92</v>
      </c>
      <c r="F13" s="32">
        <f t="shared" si="1"/>
        <v>104.54879999999999</v>
      </c>
      <c r="G13" s="33">
        <v>700</v>
      </c>
      <c r="H13" s="34">
        <v>133.52000000000001</v>
      </c>
      <c r="I13" s="35">
        <f t="shared" si="2"/>
        <v>17.228387096774195</v>
      </c>
      <c r="J13" s="42">
        <v>93</v>
      </c>
      <c r="K13" s="32">
        <f t="shared" si="3"/>
        <v>124.17360000000001</v>
      </c>
      <c r="L13" s="33">
        <v>775</v>
      </c>
      <c r="M13" s="37">
        <f>RANK(I13,I6:I23)</f>
        <v>5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36</v>
      </c>
      <c r="D14" s="30">
        <f t="shared" si="0"/>
        <v>14.399999999999999</v>
      </c>
      <c r="E14" s="31">
        <v>91</v>
      </c>
      <c r="F14" s="32">
        <f t="shared" si="1"/>
        <v>32.76</v>
      </c>
      <c r="G14" s="33">
        <v>250</v>
      </c>
      <c r="H14" s="34">
        <v>23</v>
      </c>
      <c r="I14" s="35">
        <f t="shared" si="2"/>
        <v>11.5</v>
      </c>
      <c r="J14" s="42">
        <v>91</v>
      </c>
      <c r="K14" s="32">
        <f t="shared" si="3"/>
        <v>20.93</v>
      </c>
      <c r="L14" s="33">
        <v>200</v>
      </c>
      <c r="M14" s="37">
        <f>RANK(I14,I6:I23)</f>
        <v>16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56.33</v>
      </c>
      <c r="D15" s="30">
        <f t="shared" si="0"/>
        <v>18.468852459016393</v>
      </c>
      <c r="E15" s="31">
        <v>93.8</v>
      </c>
      <c r="F15" s="32">
        <f t="shared" si="1"/>
        <v>52.837539999999997</v>
      </c>
      <c r="G15" s="33">
        <v>305</v>
      </c>
      <c r="H15" s="34">
        <v>49.82</v>
      </c>
      <c r="I15" s="35">
        <f t="shared" si="2"/>
        <v>16.334426229508196</v>
      </c>
      <c r="J15" s="36">
        <v>90.8</v>
      </c>
      <c r="K15" s="32">
        <f t="shared" si="3"/>
        <v>45.236559999999997</v>
      </c>
      <c r="L15" s="33">
        <v>305</v>
      </c>
      <c r="M15" s="37">
        <f>RANK(I15,I6:I23)</f>
        <v>9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64.02</v>
      </c>
      <c r="D16" s="30">
        <f t="shared" si="0"/>
        <v>13.917391304347825</v>
      </c>
      <c r="E16" s="31">
        <v>95</v>
      </c>
      <c r="F16" s="32">
        <f t="shared" si="1"/>
        <v>60.818999999999996</v>
      </c>
      <c r="G16" s="33">
        <v>460</v>
      </c>
      <c r="H16" s="34">
        <v>63</v>
      </c>
      <c r="I16" s="35">
        <f t="shared" si="2"/>
        <v>13.695652173913043</v>
      </c>
      <c r="J16" s="42">
        <v>95</v>
      </c>
      <c r="K16" s="32">
        <f t="shared" si="3"/>
        <v>59.85</v>
      </c>
      <c r="L16" s="33">
        <v>460</v>
      </c>
      <c r="M16" s="37">
        <f>RANK(I16,I6:I23)</f>
        <v>14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104.87</v>
      </c>
      <c r="D17" s="30">
        <f t="shared" si="0"/>
        <v>13.531612903225806</v>
      </c>
      <c r="E17" s="31">
        <v>93</v>
      </c>
      <c r="F17" s="32">
        <f t="shared" si="1"/>
        <v>97.5291</v>
      </c>
      <c r="G17" s="33">
        <v>775</v>
      </c>
      <c r="H17" s="34">
        <v>103.3</v>
      </c>
      <c r="I17" s="35">
        <f t="shared" si="2"/>
        <v>13.329032258064515</v>
      </c>
      <c r="J17" s="42">
        <v>90</v>
      </c>
      <c r="K17" s="32">
        <f t="shared" si="3"/>
        <v>92.97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28</v>
      </c>
      <c r="D18" s="30">
        <f t="shared" si="0"/>
        <v>20.74074074074074</v>
      </c>
      <c r="E18" s="31">
        <v>89</v>
      </c>
      <c r="F18" s="32">
        <f t="shared" si="1"/>
        <v>24.92</v>
      </c>
      <c r="G18" s="33">
        <v>135</v>
      </c>
      <c r="H18" s="34">
        <v>23.8</v>
      </c>
      <c r="I18" s="35">
        <f t="shared" si="2"/>
        <v>18.307692307692307</v>
      </c>
      <c r="J18" s="42">
        <v>93</v>
      </c>
      <c r="K18" s="32">
        <f t="shared" si="3"/>
        <v>22.134</v>
      </c>
      <c r="L18" s="33">
        <v>130</v>
      </c>
      <c r="M18" s="37">
        <f>RANK(I18,I6:I23)</f>
        <v>3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0"/>
        <v>10</v>
      </c>
      <c r="E19" s="31">
        <v>93</v>
      </c>
      <c r="F19" s="32">
        <f t="shared" si="1"/>
        <v>27.9</v>
      </c>
      <c r="G19" s="33">
        <v>300</v>
      </c>
      <c r="H19" s="34">
        <v>33.5</v>
      </c>
      <c r="I19" s="35">
        <f t="shared" si="2"/>
        <v>16.75</v>
      </c>
      <c r="J19" s="42">
        <v>93</v>
      </c>
      <c r="K19" s="32">
        <f t="shared" si="3"/>
        <v>31.155000000000001</v>
      </c>
      <c r="L19" s="33">
        <v>200</v>
      </c>
      <c r="M19" s="37">
        <f>RANK(I19,I6:I23)</f>
        <v>8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18.5</v>
      </c>
      <c r="D20" s="30">
        <f t="shared" si="0"/>
        <v>12.847222222222221</v>
      </c>
      <c r="E20" s="31">
        <v>90</v>
      </c>
      <c r="F20" s="32">
        <f t="shared" si="1"/>
        <v>16.649999999999999</v>
      </c>
      <c r="G20" s="33">
        <v>144</v>
      </c>
      <c r="H20" s="34">
        <v>18</v>
      </c>
      <c r="I20" s="35">
        <f t="shared" si="2"/>
        <v>18</v>
      </c>
      <c r="J20" s="42">
        <v>90</v>
      </c>
      <c r="K20" s="32">
        <f t="shared" si="3"/>
        <v>16.2</v>
      </c>
      <c r="L20" s="33">
        <v>100</v>
      </c>
      <c r="M20" s="37">
        <f>RANK(I20,I6:I23)</f>
        <v>4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0"/>
        <v>11.600000000000001</v>
      </c>
      <c r="E21" s="31">
        <v>90</v>
      </c>
      <c r="F21" s="32">
        <f t="shared" si="1"/>
        <v>26.1</v>
      </c>
      <c r="G21" s="33">
        <v>250</v>
      </c>
      <c r="H21" s="34">
        <v>37</v>
      </c>
      <c r="I21" s="35">
        <f t="shared" si="2"/>
        <v>14.799999999999999</v>
      </c>
      <c r="J21" s="42">
        <v>88.9</v>
      </c>
      <c r="K21" s="32">
        <f t="shared" si="3"/>
        <v>32.893000000000001</v>
      </c>
      <c r="L21" s="33">
        <v>250</v>
      </c>
      <c r="M21" s="37">
        <f>RANK(I21,I6:I23)</f>
        <v>13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21.62</v>
      </c>
      <c r="D22" s="30">
        <f t="shared" si="0"/>
        <v>16.378787878787879</v>
      </c>
      <c r="E22" s="31">
        <v>90</v>
      </c>
      <c r="F22" s="32">
        <f t="shared" si="1"/>
        <v>19.458000000000002</v>
      </c>
      <c r="G22" s="33">
        <v>132</v>
      </c>
      <c r="H22" s="34">
        <v>13.65</v>
      </c>
      <c r="I22" s="35">
        <f t="shared" si="2"/>
        <v>10.340909090909092</v>
      </c>
      <c r="J22" s="42">
        <v>83</v>
      </c>
      <c r="K22" s="32">
        <f t="shared" si="3"/>
        <v>11.329500000000001</v>
      </c>
      <c r="L22" s="33">
        <v>132</v>
      </c>
      <c r="M22" s="37">
        <f>RANK(I22,I6:I23)</f>
        <v>17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11.6</v>
      </c>
      <c r="D23" s="30">
        <f t="shared" si="0"/>
        <v>17.846153846153847</v>
      </c>
      <c r="E23" s="31">
        <v>96</v>
      </c>
      <c r="F23" s="32">
        <f t="shared" si="1"/>
        <v>11.135999999999999</v>
      </c>
      <c r="G23" s="33">
        <v>65</v>
      </c>
      <c r="H23" s="34">
        <v>11</v>
      </c>
      <c r="I23" s="35">
        <f t="shared" si="2"/>
        <v>16.176470588235293</v>
      </c>
      <c r="J23" s="42">
        <v>96</v>
      </c>
      <c r="K23" s="32">
        <f t="shared" si="3"/>
        <v>10.56</v>
      </c>
      <c r="L23" s="33">
        <v>68</v>
      </c>
      <c r="M23" s="37">
        <f>RANK(I23,I6:I23)</f>
        <v>11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45" customHeight="1" x14ac:dyDescent="0.4">
      <c r="A24" s="27"/>
      <c r="B24" s="45" t="s">
        <v>62</v>
      </c>
      <c r="C24" s="46">
        <f>SUM(C6:C23)</f>
        <v>1170.5299999999997</v>
      </c>
      <c r="D24" s="32">
        <f t="shared" si="0"/>
        <v>15.371372291529873</v>
      </c>
      <c r="E24" s="31">
        <f>F24/C24*100</f>
        <v>92.222355685031573</v>
      </c>
      <c r="F24" s="32">
        <f>SUM(F6:F23)</f>
        <v>1079.4903399999998</v>
      </c>
      <c r="G24" s="47">
        <f>SUM(G6:G23)</f>
        <v>7615</v>
      </c>
      <c r="H24" s="35">
        <f>SUM(H6:H23)</f>
        <v>1196.54</v>
      </c>
      <c r="I24" s="35">
        <f t="shared" si="2"/>
        <v>15.932623169107856</v>
      </c>
      <c r="J24" s="36">
        <f>K24/H24*100</f>
        <v>93.115051732495374</v>
      </c>
      <c r="K24" s="32">
        <f>SUM(K6:K23)</f>
        <v>1114.1588400000001</v>
      </c>
      <c r="L24" s="48">
        <f>SUM(L6:L23)</f>
        <v>7510</v>
      </c>
      <c r="M24" s="49"/>
      <c r="N24" s="50">
        <f t="shared" ref="N24:U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>SUM(W6:W23)</f>
        <v>11944</v>
      </c>
    </row>
    <row r="25" spans="1:24" s="5" customFormat="1" ht="27.6" customHeight="1" x14ac:dyDescent="0.4">
      <c r="A25" s="27"/>
      <c r="B25" s="54" t="s">
        <v>63</v>
      </c>
      <c r="C25" s="55">
        <v>204</v>
      </c>
      <c r="D25" s="56">
        <f t="shared" si="0"/>
        <v>14.739884393063585</v>
      </c>
      <c r="E25" s="57"/>
      <c r="F25" s="57"/>
      <c r="G25" s="58">
        <f>[1]КФХ!E38</f>
        <v>1384</v>
      </c>
      <c r="H25" s="59">
        <f>[1]КФХ!F38</f>
        <v>234.81999999999996</v>
      </c>
      <c r="I25" s="56">
        <f t="shared" si="2"/>
        <v>16.606789250353604</v>
      </c>
      <c r="J25" s="60"/>
      <c r="K25" s="60"/>
      <c r="L25" s="61">
        <f>[1]КФХ!H38</f>
        <v>1414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1374.5299999999997</v>
      </c>
      <c r="D26" s="56">
        <f t="shared" si="0"/>
        <v>15.274252694743859</v>
      </c>
      <c r="E26" s="57"/>
      <c r="F26" s="57"/>
      <c r="G26" s="58">
        <f>SUM(G24:G25)</f>
        <v>8999</v>
      </c>
      <c r="H26" s="56">
        <f>SUM(H24:H25)</f>
        <v>1431.36</v>
      </c>
      <c r="I26" s="56">
        <f t="shared" si="2"/>
        <v>16.039444195428057</v>
      </c>
      <c r="J26" s="60"/>
      <c r="K26" s="60"/>
      <c r="L26" s="58">
        <f>SUM(L24:L25)</f>
        <v>8924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</vt:lpstr>
      <vt:lpstr>'02'!Область_печати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2019-09-02T05:08:51Z</dcterms:modified>
</cp:coreProperties>
</file>